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Crewman AS20B Parts Manual a 20" sheetId="1" r:id="rId1"/>
    <sheet name="Sheet1" sheetId="2" r:id="rId2"/>
  </sheets>
  <externalReferences>
    <externalReference r:id="rId3"/>
  </externalReferences>
  <calcPr calcId="0"/>
</workbook>
</file>

<file path=xl/calcChain.xml><?xml version="1.0" encoding="utf-8"?>
<calcChain xmlns="http://schemas.openxmlformats.org/spreadsheetml/2006/main">
  <c r="L5" i="2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"/>
  <c r="F4" i="1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"/>
</calcChain>
</file>

<file path=xl/sharedStrings.xml><?xml version="1.0" encoding="utf-8"?>
<sst xmlns="http://schemas.openxmlformats.org/spreadsheetml/2006/main" count="399" uniqueCount="225">
  <si>
    <t>POS.</t>
  </si>
  <si>
    <t>QTÀ</t>
  </si>
  <si>
    <t>CODICE</t>
  </si>
  <si>
    <t>DESCRIPTION</t>
  </si>
  <si>
    <t>BENENNUNG</t>
  </si>
  <si>
    <t>DESCRIPCION</t>
  </si>
  <si>
    <t>TANKA ASSY</t>
  </si>
  <si>
    <t>GROUPE RESERVOIRS</t>
  </si>
  <si>
    <t>TANK GRUPPE</t>
  </si>
  <si>
    <t>GRUPO TANQUE</t>
  </si>
  <si>
    <t>SOLUTION TANK ASSY</t>
  </si>
  <si>
    <t>GROUPE RESERVOIR EAU PROPRE</t>
  </si>
  <si>
    <t>FRISCHWASSERTANK GRUPPE</t>
  </si>
  <si>
    <t>GRUPO TANQUE SOLUCION</t>
  </si>
  <si>
    <t>1.1.1</t>
  </si>
  <si>
    <t>SOLUTION TANK</t>
  </si>
  <si>
    <t>RESERVOIR EAU PROPRE</t>
  </si>
  <si>
    <t>FRISCHWASSERTANK</t>
  </si>
  <si>
    <t>TANQUE SOLUCION</t>
  </si>
  <si>
    <t>1.1.2</t>
  </si>
  <si>
    <t>GASKET</t>
  </si>
  <si>
    <t>JOINT</t>
  </si>
  <si>
    <t>DICHTUNG</t>
  </si>
  <si>
    <t>JUNTA</t>
  </si>
  <si>
    <t>1.1.3</t>
  </si>
  <si>
    <t>FILTER ASSY</t>
  </si>
  <si>
    <t>GROUPE FILTRE</t>
  </si>
  <si>
    <t>FILTER GRUPPE</t>
  </si>
  <si>
    <t>GRUPO FILTRO</t>
  </si>
  <si>
    <t>1.1.4</t>
  </si>
  <si>
    <t>FILTER</t>
  </si>
  <si>
    <t>FILTRE</t>
  </si>
  <si>
    <t>FILTRO</t>
  </si>
  <si>
    <t>1.1.5</t>
  </si>
  <si>
    <t>GUIDE</t>
  </si>
  <si>
    <t>FÜHRUNG</t>
  </si>
  <si>
    <t>GUIA</t>
  </si>
  <si>
    <t>1.1.6</t>
  </si>
  <si>
    <t>SUPPORT</t>
  </si>
  <si>
    <t>HALTERUNG</t>
  </si>
  <si>
    <t>SOPORTE</t>
  </si>
  <si>
    <t>1.1.7</t>
  </si>
  <si>
    <t>1.1.8</t>
  </si>
  <si>
    <t>THREADED COVER</t>
  </si>
  <si>
    <t>COUVERCLE FILETE</t>
  </si>
  <si>
    <t>GEWINDER DECKEL</t>
  </si>
  <si>
    <t>TAPA FILETE</t>
  </si>
  <si>
    <t>1.1.9</t>
  </si>
  <si>
    <t>SCREW</t>
  </si>
  <si>
    <t>VIS</t>
  </si>
  <si>
    <t>SCHRAUBE</t>
  </si>
  <si>
    <t>TORNILLO</t>
  </si>
  <si>
    <t>1.1.10</t>
  </si>
  <si>
    <t>WASHER</t>
  </si>
  <si>
    <t>RONDELLE</t>
  </si>
  <si>
    <t>SCHEIBE</t>
  </si>
  <si>
    <t>ARANDELA</t>
  </si>
  <si>
    <t>1.1.11</t>
  </si>
  <si>
    <t>STUD BOLT</t>
  </si>
  <si>
    <t>TIGE</t>
  </si>
  <si>
    <t>GEWINDEBOLZEN</t>
  </si>
  <si>
    <t>PRISIONERO</t>
  </si>
  <si>
    <t>1.1.12</t>
  </si>
  <si>
    <t>NUT</t>
  </si>
  <si>
    <t>ECROU</t>
  </si>
  <si>
    <t>MUTTER</t>
  </si>
  <si>
    <t>TUERCA</t>
  </si>
  <si>
    <t>1.1.13</t>
  </si>
  <si>
    <t>LOCK NUT</t>
  </si>
  <si>
    <t>ECROU AUTOFREINES</t>
  </si>
  <si>
    <t>SICHERUNGSMUTTER</t>
  </si>
  <si>
    <t>TUERCA AUTOBLOCANTE</t>
  </si>
  <si>
    <t>1.1.14</t>
  </si>
  <si>
    <t>1.1.15</t>
  </si>
  <si>
    <t>LOCK WASHER</t>
  </si>
  <si>
    <t>RONDELLE FREIN</t>
  </si>
  <si>
    <t>ZAHNSCHEIBE</t>
  </si>
  <si>
    <t>ARANDELLA DENTADA</t>
  </si>
  <si>
    <t>1.1.16</t>
  </si>
  <si>
    <t>DEADENING</t>
  </si>
  <si>
    <t>ISOLANT PHONIQUE</t>
  </si>
  <si>
    <t>SCHALLDICHTUNG</t>
  </si>
  <si>
    <t>FONOABSORBENTE</t>
  </si>
  <si>
    <t>1.1.17</t>
  </si>
  <si>
    <t>UNTERLAGSCHEIBE</t>
  </si>
  <si>
    <t>RECOVERY TANK ASSY</t>
  </si>
  <si>
    <t>GROUPE RESERVOIR EAU SALE</t>
  </si>
  <si>
    <t>SCHMUTZWASSERTANK GRUPPE</t>
  </si>
  <si>
    <t>GRUPO TANQUE AGUA SUCIA</t>
  </si>
  <si>
    <t>1.2.1</t>
  </si>
  <si>
    <t>RECOVERY TANK</t>
  </si>
  <si>
    <t>RESERVOIR EAU SALE</t>
  </si>
  <si>
    <t>SCHMUTZWASSERTANK</t>
  </si>
  <si>
    <t>TANQUE AGUA SUCIA</t>
  </si>
  <si>
    <t>1.2.2</t>
  </si>
  <si>
    <t>FLANGE FILTERHOLDER</t>
  </si>
  <si>
    <t>FLASQUE PORTE-FILTRE</t>
  </si>
  <si>
    <t>FLANSCH FILTERHALTER</t>
  </si>
  <si>
    <t>BRIDA PORTAFILTRO</t>
  </si>
  <si>
    <t>1.2.3</t>
  </si>
  <si>
    <t>LOCK SCREW</t>
  </si>
  <si>
    <t>VIS  AUTOBLOQUANT</t>
  </si>
  <si>
    <t>STOPSCHRAUBE</t>
  </si>
  <si>
    <t>1.2.4</t>
  </si>
  <si>
    <t>SHEATH</t>
  </si>
  <si>
    <t>GAINE</t>
  </si>
  <si>
    <t>SCHUTZMANTEL</t>
  </si>
  <si>
    <t>VAINA</t>
  </si>
  <si>
    <t>1.2.5</t>
  </si>
  <si>
    <t>CHAIN</t>
  </si>
  <si>
    <t>CHAINE</t>
  </si>
  <si>
    <t>KETTE</t>
  </si>
  <si>
    <t>CADENA</t>
  </si>
  <si>
    <t>1.2.6</t>
  </si>
  <si>
    <t>1.2.7</t>
  </si>
  <si>
    <t>COVER</t>
  </si>
  <si>
    <t>COUVERCLE</t>
  </si>
  <si>
    <t>DECKEL</t>
  </si>
  <si>
    <t>TAPA</t>
  </si>
  <si>
    <t>1.2.8</t>
  </si>
  <si>
    <t>CLAMP</t>
  </si>
  <si>
    <t>COLLIER</t>
  </si>
  <si>
    <t>BRIDE</t>
  </si>
  <si>
    <t>ABRAZADERA</t>
  </si>
  <si>
    <t>1.2.9</t>
  </si>
  <si>
    <t>EXHAUST PIPE ASSEMBLY</t>
  </si>
  <si>
    <t>FLEXIBLE DE VIDANGE COMPL.</t>
  </si>
  <si>
    <t>ABWASSERSCHLAUCH KOMPL.</t>
  </si>
  <si>
    <t>TUBO DE DESCARGA COMPLETO</t>
  </si>
  <si>
    <t>1.2.10</t>
  </si>
  <si>
    <t>1.2.11</t>
  </si>
  <si>
    <t>FITTING</t>
  </si>
  <si>
    <t>RACCORD</t>
  </si>
  <si>
    <t>VERSCHRAUBUNG</t>
  </si>
  <si>
    <t>RACOR</t>
  </si>
  <si>
    <t>PANEL ASSY</t>
  </si>
  <si>
    <t>GROUPE DE PANNEAU</t>
  </si>
  <si>
    <t>BLECH GRUPPE</t>
  </si>
  <si>
    <t>GRUPO PANEL</t>
  </si>
  <si>
    <t>1.3.1</t>
  </si>
  <si>
    <t>PANEL</t>
  </si>
  <si>
    <t>PANNEAU</t>
  </si>
  <si>
    <t>BLECH</t>
  </si>
  <si>
    <t>1.3.2</t>
  </si>
  <si>
    <t>MICROSWITCH</t>
  </si>
  <si>
    <t>MICROINTERRUPTEUR</t>
  </si>
  <si>
    <t>MIKROSCHALTER</t>
  </si>
  <si>
    <t>MICROINTERRUPTOR</t>
  </si>
  <si>
    <t>1.3.3</t>
  </si>
  <si>
    <t>1.3.4</t>
  </si>
  <si>
    <t>SPRING</t>
  </si>
  <si>
    <t>RESSORT</t>
  </si>
  <si>
    <t>FEDER</t>
  </si>
  <si>
    <t>RESORTE</t>
  </si>
  <si>
    <t>213352</t>
  </si>
  <si>
    <t>217003</t>
  </si>
  <si>
    <t>408265</t>
  </si>
  <si>
    <t>E82332</t>
  </si>
  <si>
    <t>Gasket</t>
  </si>
  <si>
    <t>E83560</t>
  </si>
  <si>
    <t>Filter Asm</t>
  </si>
  <si>
    <t>E82612</t>
  </si>
  <si>
    <t>Filter</t>
  </si>
  <si>
    <t>E83561</t>
  </si>
  <si>
    <t>Bracket  WS17</t>
  </si>
  <si>
    <t>E83533</t>
  </si>
  <si>
    <t>Angle  WS17</t>
  </si>
  <si>
    <t>400893</t>
  </si>
  <si>
    <t>E82429</t>
  </si>
  <si>
    <t>Cap</t>
  </si>
  <si>
    <t>E83851</t>
  </si>
  <si>
    <t>Screw, Pan Hd Phil Self Tap M5.5x13 SS</t>
  </si>
  <si>
    <t>E83799</t>
  </si>
  <si>
    <t>Flat Washer M6.6x18x2 SS</t>
  </si>
  <si>
    <t>E81614</t>
  </si>
  <si>
    <t>Stud bolt</t>
  </si>
  <si>
    <t>E86701</t>
  </si>
  <si>
    <t>Nut M6</t>
  </si>
  <si>
    <t>E83550</t>
  </si>
  <si>
    <t>NyLoc Hex Nut, M6 Zinc</t>
  </si>
  <si>
    <t>E83547</t>
  </si>
  <si>
    <t>M6x16 Bolt, Zinc Hex Head</t>
  </si>
  <si>
    <t>E82774</t>
  </si>
  <si>
    <t>Lock Washer, M6 Zinc</t>
  </si>
  <si>
    <t>E83707</t>
  </si>
  <si>
    <t>Deadening  WS17</t>
  </si>
  <si>
    <t>E82798</t>
  </si>
  <si>
    <t>Washer, 6x18x1.5</t>
  </si>
  <si>
    <t>217002</t>
  </si>
  <si>
    <t>E81470</t>
  </si>
  <si>
    <t>Abila Recovery Tank</t>
  </si>
  <si>
    <t>E83995</t>
  </si>
  <si>
    <t>Ring</t>
  </si>
  <si>
    <t>E83796</t>
  </si>
  <si>
    <t>Screw, Pan Hd Phil Self Tap M4.2x16 Zinc</t>
  </si>
  <si>
    <t>E82254</t>
  </si>
  <si>
    <t>Chain Protector</t>
  </si>
  <si>
    <t>E88430</t>
  </si>
  <si>
    <t>Support Chain Tank Cover</t>
  </si>
  <si>
    <t>E83881</t>
  </si>
  <si>
    <t>Hex Bolt M5x20 Zinc</t>
  </si>
  <si>
    <t>E82352</t>
  </si>
  <si>
    <t>Cover, Abila</t>
  </si>
  <si>
    <t>E83966</t>
  </si>
  <si>
    <t>Hose Clamp</t>
  </si>
  <si>
    <t>E88023</t>
  </si>
  <si>
    <t>Hose, Drain Assembly Abila 42</t>
  </si>
  <si>
    <t>E85764</t>
  </si>
  <si>
    <t>E85763</t>
  </si>
  <si>
    <t>Connector</t>
  </si>
  <si>
    <t>217007</t>
  </si>
  <si>
    <t>420031</t>
  </si>
  <si>
    <t>E83164</t>
  </si>
  <si>
    <t>Micro Switch</t>
  </si>
  <si>
    <t>408867</t>
  </si>
  <si>
    <t>E87296</t>
  </si>
  <si>
    <t>Drain Hose Clip</t>
  </si>
  <si>
    <t>ITEM</t>
  </si>
  <si>
    <t>SKU</t>
  </si>
  <si>
    <t>QTY</t>
  </si>
  <si>
    <t>TANK ASM</t>
  </si>
  <si>
    <t>SOLUTION TANK ASM</t>
  </si>
  <si>
    <t>E82319</t>
  </si>
  <si>
    <t>Tank Abila Solution</t>
  </si>
  <si>
    <t>RECOVERY TANK ASM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</si>
</sst>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0"/>
      <name val="Arial"/>
    </font>
    <font>
      <sz val="8.5"/>
      <name val="Times New Roman"/>
      <family val="1"/>
    </font>
    <font>
      <sz val="8.5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Protection="1">
      <protection locked="0"/>
    </xf>
    <xf numFmtId="1" fontId="2" fillId="0" borderId="0" xfId="0" applyNumberFormat="1" applyFont="1" applyProtection="1">
      <protection locked="0"/>
    </xf>
    <xf numFmtId="0" fontId="4" fillId="0" borderId="0" xfId="0" applyFont="1"/>
    <xf numFmtId="0" fontId="1" fillId="0" borderId="0" xfId="0" applyFont="1" applyAlignment="1" applyProtection="1">
      <alignment horizontal="center" vertical="center"/>
      <protection locked="0"/>
    </xf>
    <xf numFmtId="1" fontId="2" fillId="0" borderId="0" xfId="0" applyNumberFormat="1" applyFont="1" applyAlignment="1" applyProtection="1">
      <alignment horizontal="center" vertical="center"/>
      <protection locked="0"/>
    </xf>
    <xf numFmtId="164" fontId="2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3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A2" sqref="A2:F38"/>
    </sheetView>
  </sheetViews>
  <sheetFormatPr defaultRowHeight="12.75"/>
  <cols>
    <col min="1" max="1" width="21.5703125" style="7" customWidth="1"/>
    <col min="2" max="2" width="8.140625" style="7" customWidth="1"/>
    <col min="3" max="3" width="8.140625" customWidth="1"/>
    <col min="4" max="6" width="19" customWidth="1"/>
    <col min="7" max="7" width="24.140625" customWidth="1"/>
    <col min="8" max="8" width="21.5703125" customWidth="1"/>
    <col min="9" max="9" width="22.42578125" customWidth="1"/>
  </cols>
  <sheetData>
    <row r="2" spans="1:9">
      <c r="A2" s="4" t="s">
        <v>0</v>
      </c>
      <c r="B2" s="4" t="s">
        <v>1</v>
      </c>
      <c r="C2" s="1" t="s">
        <v>2</v>
      </c>
      <c r="D2" s="1" t="s">
        <v>3</v>
      </c>
      <c r="E2" s="1"/>
      <c r="F2" s="1"/>
      <c r="G2" s="1" t="s">
        <v>3</v>
      </c>
      <c r="H2" s="1" t="s">
        <v>4</v>
      </c>
      <c r="I2" s="1" t="s">
        <v>5</v>
      </c>
    </row>
    <row r="3" spans="1:9">
      <c r="A3" s="5">
        <v>1</v>
      </c>
      <c r="B3" s="5">
        <v>1</v>
      </c>
      <c r="C3" s="2">
        <v>213352</v>
      </c>
      <c r="D3" s="1" t="s">
        <v>6</v>
      </c>
      <c r="E3" s="3" t="str">
        <f>LEFT(IFERROR(VLOOKUP(TRIM(C3),[1]!Table_Query_from_BetcoViews[[AlternateID]:[MainSKU]],4,FALSE),C3),6)</f>
        <v>213352</v>
      </c>
      <c r="F3" s="3" t="str">
        <f>IFERROR(VLOOKUP(TRIM(C3),[1]!Table_Query_from_BetcoViews[[AlternateID]:[ItemDescr2]],5,FALSE),D3)</f>
        <v>TANKA ASSY</v>
      </c>
      <c r="G3" s="1" t="s">
        <v>7</v>
      </c>
      <c r="H3" s="1" t="s">
        <v>8</v>
      </c>
      <c r="I3" s="1" t="s">
        <v>9</v>
      </c>
    </row>
    <row r="4" spans="1:9">
      <c r="A4" s="6">
        <v>1.1000000000000001</v>
      </c>
      <c r="B4" s="5">
        <v>1</v>
      </c>
      <c r="C4" s="2">
        <v>217003</v>
      </c>
      <c r="D4" s="1" t="s">
        <v>10</v>
      </c>
      <c r="E4" s="3" t="str">
        <f>LEFT(IFERROR(VLOOKUP(TRIM(C4),[1]!Table_Query_from_BetcoViews[[AlternateID]:[MainSKU]],4,FALSE),C4),6)</f>
        <v>217003</v>
      </c>
      <c r="F4" s="3" t="str">
        <f>IFERROR(VLOOKUP(TRIM(C4),[1]!Table_Query_from_BetcoViews[[AlternateID]:[ItemDescr2]],5,FALSE),D4)</f>
        <v>SOLUTION TANK ASSY</v>
      </c>
      <c r="G4" s="1" t="s">
        <v>11</v>
      </c>
      <c r="H4" s="1" t="s">
        <v>12</v>
      </c>
      <c r="I4" s="1" t="s">
        <v>13</v>
      </c>
    </row>
    <row r="5" spans="1:9">
      <c r="A5" s="4" t="s">
        <v>14</v>
      </c>
      <c r="B5" s="5">
        <v>1</v>
      </c>
      <c r="C5" s="2">
        <v>408265</v>
      </c>
      <c r="D5" s="1" t="s">
        <v>15</v>
      </c>
      <c r="E5" s="3" t="str">
        <f>LEFT(IFERROR(VLOOKUP(TRIM(C5),[1]!Table_Query_from_BetcoViews[[AlternateID]:[MainSKU]],4,FALSE),C5),6)</f>
        <v>408265</v>
      </c>
      <c r="F5" s="3" t="str">
        <f>IFERROR(VLOOKUP(TRIM(C5),[1]!Table_Query_from_BetcoViews[[AlternateID]:[ItemDescr2]],5,FALSE),D5)</f>
        <v>SOLUTION TANK</v>
      </c>
      <c r="G5" s="1" t="s">
        <v>16</v>
      </c>
      <c r="H5" s="1" t="s">
        <v>17</v>
      </c>
      <c r="I5" s="1" t="s">
        <v>18</v>
      </c>
    </row>
    <row r="6" spans="1:9">
      <c r="A6" s="4" t="s">
        <v>19</v>
      </c>
      <c r="B6" s="5">
        <v>1</v>
      </c>
      <c r="C6" s="2">
        <v>405943</v>
      </c>
      <c r="D6" s="1" t="s">
        <v>20</v>
      </c>
      <c r="E6" s="3" t="str">
        <f>LEFT(IFERROR(VLOOKUP(TRIM(C6),[1]!Table_Query_from_BetcoViews[[AlternateID]:[MainSKU]],4,FALSE),C6),6)</f>
        <v>E82332</v>
      </c>
      <c r="F6" s="3" t="str">
        <f>IFERROR(VLOOKUP(TRIM(C6),[1]!Table_Query_from_BetcoViews[[AlternateID]:[ItemDescr2]],5,FALSE),D6)</f>
        <v>Gasket</v>
      </c>
      <c r="G6" s="1" t="s">
        <v>21</v>
      </c>
      <c r="H6" s="1" t="s">
        <v>22</v>
      </c>
      <c r="I6" s="1" t="s">
        <v>23</v>
      </c>
    </row>
    <row r="7" spans="1:9">
      <c r="A7" s="4" t="s">
        <v>24</v>
      </c>
      <c r="B7" s="5">
        <v>1</v>
      </c>
      <c r="C7" s="2">
        <v>200197</v>
      </c>
      <c r="D7" s="1" t="s">
        <v>25</v>
      </c>
      <c r="E7" s="3" t="str">
        <f>LEFT(IFERROR(VLOOKUP(TRIM(C7),[1]!Table_Query_from_BetcoViews[[AlternateID]:[MainSKU]],4,FALSE),C7),6)</f>
        <v>E83560</v>
      </c>
      <c r="F7" s="3" t="str">
        <f>IFERROR(VLOOKUP(TRIM(C7),[1]!Table_Query_from_BetcoViews[[AlternateID]:[ItemDescr2]],5,FALSE),D7)</f>
        <v>Filter Asm</v>
      </c>
      <c r="G7" s="1" t="s">
        <v>26</v>
      </c>
      <c r="H7" s="1" t="s">
        <v>27</v>
      </c>
      <c r="I7" s="1" t="s">
        <v>28</v>
      </c>
    </row>
    <row r="8" spans="1:9">
      <c r="A8" s="4" t="s">
        <v>29</v>
      </c>
      <c r="B8" s="5">
        <v>1</v>
      </c>
      <c r="C8" s="2">
        <v>405416</v>
      </c>
      <c r="D8" s="1" t="s">
        <v>30</v>
      </c>
      <c r="E8" s="3" t="str">
        <f>LEFT(IFERROR(VLOOKUP(TRIM(C8),[1]!Table_Query_from_BetcoViews[[AlternateID]:[MainSKU]],4,FALSE),C8),6)</f>
        <v>E82612</v>
      </c>
      <c r="F8" s="3" t="str">
        <f>IFERROR(VLOOKUP(TRIM(C8),[1]!Table_Query_from_BetcoViews[[AlternateID]:[ItemDescr2]],5,FALSE),D8)</f>
        <v>Filter</v>
      </c>
      <c r="G8" s="1" t="s">
        <v>31</v>
      </c>
      <c r="H8" s="1" t="s">
        <v>30</v>
      </c>
      <c r="I8" s="1" t="s">
        <v>32</v>
      </c>
    </row>
    <row r="9" spans="1:9">
      <c r="A9" s="4" t="s">
        <v>33</v>
      </c>
      <c r="B9" s="5">
        <v>1</v>
      </c>
      <c r="C9" s="2">
        <v>206836</v>
      </c>
      <c r="D9" s="1" t="s">
        <v>34</v>
      </c>
      <c r="E9" s="3" t="str">
        <f>LEFT(IFERROR(VLOOKUP(TRIM(C9),[1]!Table_Query_from_BetcoViews[[AlternateID]:[MainSKU]],4,FALSE),C9),6)</f>
        <v>E83561</v>
      </c>
      <c r="F9" s="3" t="str">
        <f>IFERROR(VLOOKUP(TRIM(C9),[1]!Table_Query_from_BetcoViews[[AlternateID]:[ItemDescr2]],5,FALSE),D9)</f>
        <v>Bracket  WS17</v>
      </c>
      <c r="G9" s="1" t="s">
        <v>34</v>
      </c>
      <c r="H9" s="1" t="s">
        <v>35</v>
      </c>
      <c r="I9" s="1" t="s">
        <v>36</v>
      </c>
    </row>
    <row r="10" spans="1:9">
      <c r="A10" s="4" t="s">
        <v>37</v>
      </c>
      <c r="B10" s="5">
        <v>1</v>
      </c>
      <c r="C10" s="2">
        <v>400891</v>
      </c>
      <c r="D10" s="1" t="s">
        <v>38</v>
      </c>
      <c r="E10" s="3" t="str">
        <f>LEFT(IFERROR(VLOOKUP(TRIM(C10),[1]!Table_Query_from_BetcoViews[[AlternateID]:[MainSKU]],4,FALSE),C10),6)</f>
        <v>E83533</v>
      </c>
      <c r="F10" s="3" t="str">
        <f>IFERROR(VLOOKUP(TRIM(C10),[1]!Table_Query_from_BetcoViews[[AlternateID]:[ItemDescr2]],5,FALSE),D10)</f>
        <v>Angle  WS17</v>
      </c>
      <c r="G10" s="1" t="s">
        <v>38</v>
      </c>
      <c r="H10" s="1" t="s">
        <v>39</v>
      </c>
      <c r="I10" s="1" t="s">
        <v>40</v>
      </c>
    </row>
    <row r="11" spans="1:9">
      <c r="A11" s="4" t="s">
        <v>41</v>
      </c>
      <c r="B11" s="5">
        <v>1</v>
      </c>
      <c r="C11" s="2">
        <v>400893</v>
      </c>
      <c r="D11" s="1" t="s">
        <v>38</v>
      </c>
      <c r="E11" s="3" t="str">
        <f>LEFT(IFERROR(VLOOKUP(TRIM(C11),[1]!Table_Query_from_BetcoViews[[AlternateID]:[MainSKU]],4,FALSE),C11),6)</f>
        <v>400893</v>
      </c>
      <c r="F11" s="3" t="str">
        <f>IFERROR(VLOOKUP(TRIM(C11),[1]!Table_Query_from_BetcoViews[[AlternateID]:[ItemDescr2]],5,FALSE),D11)</f>
        <v>SUPPORT</v>
      </c>
      <c r="G11" s="1" t="s">
        <v>38</v>
      </c>
      <c r="H11" s="1" t="s">
        <v>39</v>
      </c>
      <c r="I11" s="1" t="s">
        <v>40</v>
      </c>
    </row>
    <row r="12" spans="1:9">
      <c r="A12" s="4" t="s">
        <v>42</v>
      </c>
      <c r="B12" s="5">
        <v>1</v>
      </c>
      <c r="C12" s="2">
        <v>400728</v>
      </c>
      <c r="D12" s="1" t="s">
        <v>43</v>
      </c>
      <c r="E12" s="3" t="str">
        <f>LEFT(IFERROR(VLOOKUP(TRIM(C12),[1]!Table_Query_from_BetcoViews[[AlternateID]:[MainSKU]],4,FALSE),C12),6)</f>
        <v>E82429</v>
      </c>
      <c r="F12" s="3" t="str">
        <f>IFERROR(VLOOKUP(TRIM(C12),[1]!Table_Query_from_BetcoViews[[AlternateID]:[ItemDescr2]],5,FALSE),D12)</f>
        <v>Cap</v>
      </c>
      <c r="G12" s="1" t="s">
        <v>44</v>
      </c>
      <c r="H12" s="1" t="s">
        <v>45</v>
      </c>
      <c r="I12" s="1" t="s">
        <v>46</v>
      </c>
    </row>
    <row r="13" spans="1:9">
      <c r="A13" s="4" t="s">
        <v>47</v>
      </c>
      <c r="B13" s="5">
        <v>4</v>
      </c>
      <c r="C13" s="2">
        <v>408507</v>
      </c>
      <c r="D13" s="1" t="s">
        <v>48</v>
      </c>
      <c r="E13" s="3" t="str">
        <f>LEFT(IFERROR(VLOOKUP(TRIM(C13),[1]!Table_Query_from_BetcoViews[[AlternateID]:[MainSKU]],4,FALSE),C13),6)</f>
        <v>E83851</v>
      </c>
      <c r="F13" s="3" t="str">
        <f>IFERROR(VLOOKUP(TRIM(C13),[1]!Table_Query_from_BetcoViews[[AlternateID]:[ItemDescr2]],5,FALSE),D13)</f>
        <v>Screw, Pan Hd Phil Self Tap M5.5x13 SS</v>
      </c>
      <c r="G13" s="1" t="s">
        <v>49</v>
      </c>
      <c r="H13" s="1" t="s">
        <v>50</v>
      </c>
      <c r="I13" s="1" t="s">
        <v>51</v>
      </c>
    </row>
    <row r="14" spans="1:9">
      <c r="A14" s="4" t="s">
        <v>52</v>
      </c>
      <c r="B14" s="5">
        <v>2</v>
      </c>
      <c r="C14" s="2">
        <v>409161</v>
      </c>
      <c r="D14" s="1" t="s">
        <v>53</v>
      </c>
      <c r="E14" s="3" t="str">
        <f>LEFT(IFERROR(VLOOKUP(TRIM(C14),[1]!Table_Query_from_BetcoViews[[AlternateID]:[MainSKU]],4,FALSE),C14),6)</f>
        <v>E83799</v>
      </c>
      <c r="F14" s="3" t="str">
        <f>IFERROR(VLOOKUP(TRIM(C14),[1]!Table_Query_from_BetcoViews[[AlternateID]:[ItemDescr2]],5,FALSE),D14)</f>
        <v>Flat Washer M6.6x18x2 SS</v>
      </c>
      <c r="G14" s="1" t="s">
        <v>54</v>
      </c>
      <c r="H14" s="1" t="s">
        <v>55</v>
      </c>
      <c r="I14" s="1" t="s">
        <v>56</v>
      </c>
    </row>
    <row r="15" spans="1:9">
      <c r="A15" s="4" t="s">
        <v>57</v>
      </c>
      <c r="B15" s="5">
        <v>2</v>
      </c>
      <c r="C15" s="2">
        <v>204820</v>
      </c>
      <c r="D15" s="1" t="s">
        <v>58</v>
      </c>
      <c r="E15" s="3" t="str">
        <f>LEFT(IFERROR(VLOOKUP(TRIM(C15),[1]!Table_Query_from_BetcoViews[[AlternateID]:[MainSKU]],4,FALSE),C15),6)</f>
        <v>E81614</v>
      </c>
      <c r="F15" s="3" t="str">
        <f>IFERROR(VLOOKUP(TRIM(C15),[1]!Table_Query_from_BetcoViews[[AlternateID]:[ItemDescr2]],5,FALSE),D15)</f>
        <v>Stud bolt</v>
      </c>
      <c r="G15" s="1" t="s">
        <v>59</v>
      </c>
      <c r="H15" s="1" t="s">
        <v>60</v>
      </c>
      <c r="I15" s="1" t="s">
        <v>61</v>
      </c>
    </row>
    <row r="16" spans="1:9">
      <c r="A16" s="4" t="s">
        <v>62</v>
      </c>
      <c r="B16" s="5">
        <v>2</v>
      </c>
      <c r="C16" s="2">
        <v>409039</v>
      </c>
      <c r="D16" s="1" t="s">
        <v>63</v>
      </c>
      <c r="E16" s="3" t="str">
        <f>LEFT(IFERROR(VLOOKUP(TRIM(C16),[1]!Table_Query_from_BetcoViews[[AlternateID]:[MainSKU]],4,FALSE),C16),6)</f>
        <v>E86701</v>
      </c>
      <c r="F16" s="3" t="str">
        <f>IFERROR(VLOOKUP(TRIM(C16),[1]!Table_Query_from_BetcoViews[[AlternateID]:[ItemDescr2]],5,FALSE),D16)</f>
        <v>Nut M6</v>
      </c>
      <c r="G16" s="1" t="s">
        <v>64</v>
      </c>
      <c r="H16" s="1" t="s">
        <v>65</v>
      </c>
      <c r="I16" s="1" t="s">
        <v>66</v>
      </c>
    </row>
    <row r="17" spans="1:9">
      <c r="A17" s="4" t="s">
        <v>67</v>
      </c>
      <c r="B17" s="5">
        <v>2</v>
      </c>
      <c r="C17" s="2">
        <v>409082</v>
      </c>
      <c r="D17" s="1" t="s">
        <v>68</v>
      </c>
      <c r="E17" s="3" t="str">
        <f>LEFT(IFERROR(VLOOKUP(TRIM(C17),[1]!Table_Query_from_BetcoViews[[AlternateID]:[MainSKU]],4,FALSE),C17),6)</f>
        <v>E83550</v>
      </c>
      <c r="F17" s="3" t="str">
        <f>IFERROR(VLOOKUP(TRIM(C17),[1]!Table_Query_from_BetcoViews[[AlternateID]:[ItemDescr2]],5,FALSE),D17)</f>
        <v>NyLoc Hex Nut, M6 Zinc</v>
      </c>
      <c r="G17" s="1" t="s">
        <v>69</v>
      </c>
      <c r="H17" s="1" t="s">
        <v>70</v>
      </c>
      <c r="I17" s="1" t="s">
        <v>71</v>
      </c>
    </row>
    <row r="18" spans="1:9">
      <c r="A18" s="4" t="s">
        <v>72</v>
      </c>
      <c r="B18" s="5">
        <v>2</v>
      </c>
      <c r="C18" s="2">
        <v>407663</v>
      </c>
      <c r="D18" s="1" t="s">
        <v>48</v>
      </c>
      <c r="E18" s="3" t="str">
        <f>LEFT(IFERROR(VLOOKUP(TRIM(C18),[1]!Table_Query_from_BetcoViews[[AlternateID]:[MainSKU]],4,FALSE),C18),6)</f>
        <v>E83547</v>
      </c>
      <c r="F18" s="3" t="str">
        <f>IFERROR(VLOOKUP(TRIM(C18),[1]!Table_Query_from_BetcoViews[[AlternateID]:[ItemDescr2]],5,FALSE),D18)</f>
        <v>M6x16 Bolt, Zinc Hex Head</v>
      </c>
      <c r="G18" s="1" t="s">
        <v>49</v>
      </c>
      <c r="H18" s="1" t="s">
        <v>50</v>
      </c>
      <c r="I18" s="1" t="s">
        <v>51</v>
      </c>
    </row>
    <row r="19" spans="1:9">
      <c r="A19" s="4" t="s">
        <v>73</v>
      </c>
      <c r="B19" s="5">
        <v>2</v>
      </c>
      <c r="C19" s="2">
        <v>409164</v>
      </c>
      <c r="D19" s="1" t="s">
        <v>74</v>
      </c>
      <c r="E19" s="3" t="str">
        <f>LEFT(IFERROR(VLOOKUP(TRIM(C19),[1]!Table_Query_from_BetcoViews[[AlternateID]:[MainSKU]],4,FALSE),C19),6)</f>
        <v>E82774</v>
      </c>
      <c r="F19" s="3" t="str">
        <f>IFERROR(VLOOKUP(TRIM(C19),[1]!Table_Query_from_BetcoViews[[AlternateID]:[ItemDescr2]],5,FALSE),D19)</f>
        <v>Lock Washer, M6 Zinc</v>
      </c>
      <c r="G19" s="1" t="s">
        <v>75</v>
      </c>
      <c r="H19" s="1" t="s">
        <v>76</v>
      </c>
      <c r="I19" s="1" t="s">
        <v>77</v>
      </c>
    </row>
    <row r="20" spans="1:9">
      <c r="A20" s="4" t="s">
        <v>78</v>
      </c>
      <c r="B20" s="5">
        <v>1</v>
      </c>
      <c r="C20" s="2">
        <v>405866</v>
      </c>
      <c r="D20" s="1" t="s">
        <v>79</v>
      </c>
      <c r="E20" s="3" t="str">
        <f>LEFT(IFERROR(VLOOKUP(TRIM(C20),[1]!Table_Query_from_BetcoViews[[AlternateID]:[MainSKU]],4,FALSE),C20),6)</f>
        <v>E83707</v>
      </c>
      <c r="F20" s="3" t="str">
        <f>IFERROR(VLOOKUP(TRIM(C20),[1]!Table_Query_from_BetcoViews[[AlternateID]:[ItemDescr2]],5,FALSE),D20)</f>
        <v>Deadening  WS17</v>
      </c>
      <c r="G20" s="1" t="s">
        <v>80</v>
      </c>
      <c r="H20" s="1" t="s">
        <v>81</v>
      </c>
      <c r="I20" s="1" t="s">
        <v>82</v>
      </c>
    </row>
    <row r="21" spans="1:9">
      <c r="A21" s="4" t="s">
        <v>83</v>
      </c>
      <c r="B21" s="5">
        <v>2</v>
      </c>
      <c r="C21" s="2">
        <v>409160</v>
      </c>
      <c r="D21" s="1" t="s">
        <v>53</v>
      </c>
      <c r="E21" s="3" t="str">
        <f>LEFT(IFERROR(VLOOKUP(TRIM(C21),[1]!Table_Query_from_BetcoViews[[AlternateID]:[MainSKU]],4,FALSE),C21),6)</f>
        <v>E82798</v>
      </c>
      <c r="F21" s="3" t="str">
        <f>IFERROR(VLOOKUP(TRIM(C21),[1]!Table_Query_from_BetcoViews[[AlternateID]:[ItemDescr2]],5,FALSE),D21)</f>
        <v>Washer, 6x18x1.5</v>
      </c>
      <c r="G21" s="1" t="s">
        <v>54</v>
      </c>
      <c r="H21" s="1" t="s">
        <v>84</v>
      </c>
      <c r="I21" s="1" t="s">
        <v>56</v>
      </c>
    </row>
    <row r="22" spans="1:9">
      <c r="A22" s="6">
        <v>1.2</v>
      </c>
      <c r="B22" s="5">
        <v>1</v>
      </c>
      <c r="C22" s="2">
        <v>217002</v>
      </c>
      <c r="D22" s="1" t="s">
        <v>85</v>
      </c>
      <c r="E22" s="3" t="str">
        <f>LEFT(IFERROR(VLOOKUP(TRIM(C22),[1]!Table_Query_from_BetcoViews[[AlternateID]:[MainSKU]],4,FALSE),C22),6)</f>
        <v>217002</v>
      </c>
      <c r="F22" s="3" t="str">
        <f>IFERROR(VLOOKUP(TRIM(C22),[1]!Table_Query_from_BetcoViews[[AlternateID]:[ItemDescr2]],5,FALSE),D22)</f>
        <v>RECOVERY TANK ASSY</v>
      </c>
      <c r="G22" s="1" t="s">
        <v>86</v>
      </c>
      <c r="H22" s="1" t="s">
        <v>87</v>
      </c>
      <c r="I22" s="1" t="s">
        <v>88</v>
      </c>
    </row>
    <row r="23" spans="1:9">
      <c r="A23" s="4" t="s">
        <v>89</v>
      </c>
      <c r="B23" s="5">
        <v>1</v>
      </c>
      <c r="C23" s="2">
        <v>408267</v>
      </c>
      <c r="D23" s="1" t="s">
        <v>90</v>
      </c>
      <c r="E23" s="3" t="str">
        <f>LEFT(IFERROR(VLOOKUP(TRIM(C23),[1]!Table_Query_from_BetcoViews[[AlternateID]:[MainSKU]],4,FALSE),C23),6)</f>
        <v>E81470</v>
      </c>
      <c r="F23" s="3" t="str">
        <f>IFERROR(VLOOKUP(TRIM(C23),[1]!Table_Query_from_BetcoViews[[AlternateID]:[ItemDescr2]],5,FALSE),D23)</f>
        <v>Abila Recovery Tank</v>
      </c>
      <c r="G23" s="1" t="s">
        <v>91</v>
      </c>
      <c r="H23" s="1" t="s">
        <v>92</v>
      </c>
      <c r="I23" s="1" t="s">
        <v>93</v>
      </c>
    </row>
    <row r="24" spans="1:9">
      <c r="A24" s="4" t="s">
        <v>94</v>
      </c>
      <c r="B24" s="5">
        <v>1</v>
      </c>
      <c r="C24" s="2">
        <v>400726</v>
      </c>
      <c r="D24" s="1" t="s">
        <v>95</v>
      </c>
      <c r="E24" s="3" t="str">
        <f>LEFT(IFERROR(VLOOKUP(TRIM(C24),[1]!Table_Query_from_BetcoViews[[AlternateID]:[MainSKU]],4,FALSE),C24),6)</f>
        <v>E83995</v>
      </c>
      <c r="F24" s="3" t="str">
        <f>IFERROR(VLOOKUP(TRIM(C24),[1]!Table_Query_from_BetcoViews[[AlternateID]:[ItemDescr2]],5,FALSE),D24)</f>
        <v>Ring</v>
      </c>
      <c r="G24" s="1" t="s">
        <v>96</v>
      </c>
      <c r="H24" s="1" t="s">
        <v>97</v>
      </c>
      <c r="I24" s="1" t="s">
        <v>98</v>
      </c>
    </row>
    <row r="25" spans="1:9">
      <c r="A25" s="4" t="s">
        <v>99</v>
      </c>
      <c r="B25" s="5">
        <v>4</v>
      </c>
      <c r="C25" s="2">
        <v>408954</v>
      </c>
      <c r="D25" s="1" t="s">
        <v>100</v>
      </c>
      <c r="E25" s="3" t="str">
        <f>LEFT(IFERROR(VLOOKUP(TRIM(C25),[1]!Table_Query_from_BetcoViews[[AlternateID]:[MainSKU]],4,FALSE),C25),6)</f>
        <v>E83796</v>
      </c>
      <c r="F25" s="3" t="str">
        <f>IFERROR(VLOOKUP(TRIM(C25),[1]!Table_Query_from_BetcoViews[[AlternateID]:[ItemDescr2]],5,FALSE),D25)</f>
        <v>Screw, Pan Hd Phil Self Tap M4.2x16 Zinc</v>
      </c>
      <c r="G25" s="1" t="s">
        <v>101</v>
      </c>
      <c r="H25" s="1" t="s">
        <v>102</v>
      </c>
      <c r="I25" s="1" t="s">
        <v>51</v>
      </c>
    </row>
    <row r="26" spans="1:9">
      <c r="A26" s="4" t="s">
        <v>103</v>
      </c>
      <c r="B26" s="5">
        <v>2</v>
      </c>
      <c r="C26" s="2">
        <v>209449</v>
      </c>
      <c r="D26" s="1" t="s">
        <v>104</v>
      </c>
      <c r="E26" s="3" t="str">
        <f>LEFT(IFERROR(VLOOKUP(TRIM(C26),[1]!Table_Query_from_BetcoViews[[AlternateID]:[MainSKU]],4,FALSE),C26),6)</f>
        <v>E82254</v>
      </c>
      <c r="F26" s="3" t="str">
        <f>IFERROR(VLOOKUP(TRIM(C26),[1]!Table_Query_from_BetcoViews[[AlternateID]:[ItemDescr2]],5,FALSE),D26)</f>
        <v>Chain Protector</v>
      </c>
      <c r="G26" s="1" t="s">
        <v>105</v>
      </c>
      <c r="H26" s="1" t="s">
        <v>106</v>
      </c>
      <c r="I26" s="1" t="s">
        <v>107</v>
      </c>
    </row>
    <row r="27" spans="1:9">
      <c r="A27" s="4" t="s">
        <v>108</v>
      </c>
      <c r="B27" s="5">
        <v>2</v>
      </c>
      <c r="C27" s="2">
        <v>204234</v>
      </c>
      <c r="D27" s="1" t="s">
        <v>109</v>
      </c>
      <c r="E27" s="3" t="str">
        <f>LEFT(IFERROR(VLOOKUP(TRIM(C27),[1]!Table_Query_from_BetcoViews[[AlternateID]:[MainSKU]],4,FALSE),C27),6)</f>
        <v>E88430</v>
      </c>
      <c r="F27" s="3" t="str">
        <f>IFERROR(VLOOKUP(TRIM(C27),[1]!Table_Query_from_BetcoViews[[AlternateID]:[ItemDescr2]],5,FALSE),D27)</f>
        <v>Support Chain Tank Cover</v>
      </c>
      <c r="G27" s="1" t="s">
        <v>110</v>
      </c>
      <c r="H27" s="1" t="s">
        <v>111</v>
      </c>
      <c r="I27" s="1" t="s">
        <v>112</v>
      </c>
    </row>
    <row r="28" spans="1:9">
      <c r="A28" s="4" t="s">
        <v>113</v>
      </c>
      <c r="B28" s="5">
        <v>4</v>
      </c>
      <c r="C28" s="2">
        <v>407647</v>
      </c>
      <c r="D28" s="1" t="s">
        <v>48</v>
      </c>
      <c r="E28" s="3" t="str">
        <f>LEFT(IFERROR(VLOOKUP(TRIM(C28),[1]!Table_Query_from_BetcoViews[[AlternateID]:[MainSKU]],4,FALSE),C28),6)</f>
        <v>E83881</v>
      </c>
      <c r="F28" s="3" t="str">
        <f>IFERROR(VLOOKUP(TRIM(C28),[1]!Table_Query_from_BetcoViews[[AlternateID]:[ItemDescr2]],5,FALSE),D28)</f>
        <v>Hex Bolt M5x20 Zinc</v>
      </c>
      <c r="G28" s="1" t="s">
        <v>49</v>
      </c>
      <c r="H28" s="1" t="s">
        <v>50</v>
      </c>
      <c r="I28" s="1" t="s">
        <v>51</v>
      </c>
    </row>
    <row r="29" spans="1:9">
      <c r="A29" s="4" t="s">
        <v>114</v>
      </c>
      <c r="B29" s="5">
        <v>1</v>
      </c>
      <c r="C29" s="2">
        <v>420032</v>
      </c>
      <c r="D29" s="1" t="s">
        <v>115</v>
      </c>
      <c r="E29" s="3" t="str">
        <f>LEFT(IFERROR(VLOOKUP(TRIM(C29),[1]!Table_Query_from_BetcoViews[[AlternateID]:[MainSKU]],4,FALSE),C29),6)</f>
        <v>E82352</v>
      </c>
      <c r="F29" s="3" t="str">
        <f>IFERROR(VLOOKUP(TRIM(C29),[1]!Table_Query_from_BetcoViews[[AlternateID]:[ItemDescr2]],5,FALSE),D29)</f>
        <v>Cover, Abila</v>
      </c>
      <c r="G29" s="1" t="s">
        <v>116</v>
      </c>
      <c r="H29" s="1" t="s">
        <v>117</v>
      </c>
      <c r="I29" s="1" t="s">
        <v>118</v>
      </c>
    </row>
    <row r="30" spans="1:9">
      <c r="A30" s="4" t="s">
        <v>119</v>
      </c>
      <c r="B30" s="5">
        <v>1</v>
      </c>
      <c r="C30" s="2">
        <v>410290</v>
      </c>
      <c r="D30" s="1" t="s">
        <v>120</v>
      </c>
      <c r="E30" s="3" t="str">
        <f>LEFT(IFERROR(VLOOKUP(TRIM(C30),[1]!Table_Query_from_BetcoViews[[AlternateID]:[MainSKU]],4,FALSE),C30),6)</f>
        <v>E83966</v>
      </c>
      <c r="F30" s="3" t="str">
        <f>IFERROR(VLOOKUP(TRIM(C30),[1]!Table_Query_from_BetcoViews[[AlternateID]:[ItemDescr2]],5,FALSE),D30)</f>
        <v>Hose Clamp</v>
      </c>
      <c r="G30" s="1" t="s">
        <v>121</v>
      </c>
      <c r="H30" s="1" t="s">
        <v>122</v>
      </c>
      <c r="I30" s="1" t="s">
        <v>123</v>
      </c>
    </row>
    <row r="31" spans="1:9">
      <c r="A31" s="4" t="s">
        <v>124</v>
      </c>
      <c r="B31" s="5">
        <v>1</v>
      </c>
      <c r="C31" s="2">
        <v>424551</v>
      </c>
      <c r="D31" s="1" t="s">
        <v>125</v>
      </c>
      <c r="E31" s="3" t="str">
        <f>LEFT(IFERROR(VLOOKUP(TRIM(C31),[1]!Table_Query_from_BetcoViews[[AlternateID]:[MainSKU]],4,FALSE),C31),6)</f>
        <v>E88023</v>
      </c>
      <c r="F31" s="3" t="str">
        <f>IFERROR(VLOOKUP(TRIM(C31),[1]!Table_Query_from_BetcoViews[[AlternateID]:[ItemDescr2]],5,FALSE),D31)</f>
        <v>Hose, Drain Assembly Abila 42</v>
      </c>
      <c r="G31" s="1" t="s">
        <v>126</v>
      </c>
      <c r="H31" s="1" t="s">
        <v>127</v>
      </c>
      <c r="I31" s="1" t="s">
        <v>128</v>
      </c>
    </row>
    <row r="32" spans="1:9">
      <c r="A32" s="4" t="s">
        <v>129</v>
      </c>
      <c r="B32" s="5">
        <v>1</v>
      </c>
      <c r="C32" s="2">
        <v>405960</v>
      </c>
      <c r="D32" s="1" t="s">
        <v>20</v>
      </c>
      <c r="E32" s="3" t="str">
        <f>LEFT(IFERROR(VLOOKUP(TRIM(C32),[1]!Table_Query_from_BetcoViews[[AlternateID]:[MainSKU]],4,FALSE),C32),6)</f>
        <v>E85764</v>
      </c>
      <c r="F32" s="3" t="str">
        <f>IFERROR(VLOOKUP(TRIM(C32),[1]!Table_Query_from_BetcoViews[[AlternateID]:[ItemDescr2]],5,FALSE),D32)</f>
        <v>Gasket</v>
      </c>
      <c r="G32" s="1" t="s">
        <v>21</v>
      </c>
      <c r="H32" s="1" t="s">
        <v>22</v>
      </c>
      <c r="I32" s="1" t="s">
        <v>23</v>
      </c>
    </row>
    <row r="33" spans="1:9">
      <c r="A33" s="4" t="s">
        <v>130</v>
      </c>
      <c r="B33" s="5">
        <v>1</v>
      </c>
      <c r="C33" s="2">
        <v>410397</v>
      </c>
      <c r="D33" s="1" t="s">
        <v>131</v>
      </c>
      <c r="E33" s="3" t="str">
        <f>LEFT(IFERROR(VLOOKUP(TRIM(C33),[1]!Table_Query_from_BetcoViews[[AlternateID]:[MainSKU]],4,FALSE),C33),6)</f>
        <v>E85763</v>
      </c>
      <c r="F33" s="3" t="str">
        <f>IFERROR(VLOOKUP(TRIM(C33),[1]!Table_Query_from_BetcoViews[[AlternateID]:[ItemDescr2]],5,FALSE),D33)</f>
        <v>Connector</v>
      </c>
      <c r="G33" s="1" t="s">
        <v>132</v>
      </c>
      <c r="H33" s="1" t="s">
        <v>133</v>
      </c>
      <c r="I33" s="1" t="s">
        <v>134</v>
      </c>
    </row>
    <row r="34" spans="1:9">
      <c r="A34" s="6">
        <v>1.3</v>
      </c>
      <c r="B34" s="5">
        <v>1</v>
      </c>
      <c r="C34" s="2">
        <v>217007</v>
      </c>
      <c r="D34" s="1" t="s">
        <v>135</v>
      </c>
      <c r="E34" s="3" t="str">
        <f>LEFT(IFERROR(VLOOKUP(TRIM(C34),[1]!Table_Query_from_BetcoViews[[AlternateID]:[MainSKU]],4,FALSE),C34),6)</f>
        <v>217007</v>
      </c>
      <c r="F34" s="3" t="str">
        <f>IFERROR(VLOOKUP(TRIM(C34),[1]!Table_Query_from_BetcoViews[[AlternateID]:[ItemDescr2]],5,FALSE),D34)</f>
        <v>PANEL ASSY</v>
      </c>
      <c r="G34" s="1" t="s">
        <v>136</v>
      </c>
      <c r="H34" s="1" t="s">
        <v>137</v>
      </c>
      <c r="I34" s="1" t="s">
        <v>138</v>
      </c>
    </row>
    <row r="35" spans="1:9">
      <c r="A35" s="4" t="s">
        <v>139</v>
      </c>
      <c r="B35" s="5">
        <v>1</v>
      </c>
      <c r="C35" s="2">
        <v>420031</v>
      </c>
      <c r="D35" s="1" t="s">
        <v>140</v>
      </c>
      <c r="E35" s="3" t="str">
        <f>LEFT(IFERROR(VLOOKUP(TRIM(C35),[1]!Table_Query_from_BetcoViews[[AlternateID]:[MainSKU]],4,FALSE),C35),6)</f>
        <v>420031</v>
      </c>
      <c r="F35" s="3" t="str">
        <f>IFERROR(VLOOKUP(TRIM(C35),[1]!Table_Query_from_BetcoViews[[AlternateID]:[ItemDescr2]],5,FALSE),D35)</f>
        <v>PANEL</v>
      </c>
      <c r="G35" s="1" t="s">
        <v>141</v>
      </c>
      <c r="H35" s="1" t="s">
        <v>142</v>
      </c>
      <c r="I35" s="1" t="s">
        <v>140</v>
      </c>
    </row>
    <row r="36" spans="1:9">
      <c r="A36" s="4" t="s">
        <v>143</v>
      </c>
      <c r="B36" s="5">
        <v>1</v>
      </c>
      <c r="C36" s="2">
        <v>409498</v>
      </c>
      <c r="D36" s="1" t="s">
        <v>144</v>
      </c>
      <c r="E36" s="3" t="str">
        <f>LEFT(IFERROR(VLOOKUP(TRIM(C36),[1]!Table_Query_from_BetcoViews[[AlternateID]:[MainSKU]],4,FALSE),C36),6)</f>
        <v>E83164</v>
      </c>
      <c r="F36" s="3" t="str">
        <f>IFERROR(VLOOKUP(TRIM(C36),[1]!Table_Query_from_BetcoViews[[AlternateID]:[ItemDescr2]],5,FALSE),D36)</f>
        <v>Micro Switch</v>
      </c>
      <c r="G36" s="1" t="s">
        <v>145</v>
      </c>
      <c r="H36" s="1" t="s">
        <v>146</v>
      </c>
      <c r="I36" s="1" t="s">
        <v>147</v>
      </c>
    </row>
    <row r="37" spans="1:9">
      <c r="A37" s="4" t="s">
        <v>148</v>
      </c>
      <c r="B37" s="5">
        <v>2</v>
      </c>
      <c r="C37" s="2">
        <v>408867</v>
      </c>
      <c r="D37" s="1" t="s">
        <v>48</v>
      </c>
      <c r="E37" s="3" t="str">
        <f>LEFT(IFERROR(VLOOKUP(TRIM(C37),[1]!Table_Query_from_BetcoViews[[AlternateID]:[MainSKU]],4,FALSE),C37),6)</f>
        <v>408867</v>
      </c>
      <c r="F37" s="3" t="str">
        <f>IFERROR(VLOOKUP(TRIM(C37),[1]!Table_Query_from_BetcoViews[[AlternateID]:[ItemDescr2]],5,FALSE),D37)</f>
        <v>SCREW</v>
      </c>
      <c r="G37" s="1" t="s">
        <v>49</v>
      </c>
      <c r="H37" s="1" t="s">
        <v>50</v>
      </c>
      <c r="I37" s="1" t="s">
        <v>51</v>
      </c>
    </row>
    <row r="38" spans="1:9">
      <c r="A38" s="4" t="s">
        <v>149</v>
      </c>
      <c r="B38" s="5">
        <v>1</v>
      </c>
      <c r="C38" s="2">
        <v>414747</v>
      </c>
      <c r="D38" s="1" t="s">
        <v>150</v>
      </c>
      <c r="E38" s="3" t="str">
        <f>LEFT(IFERROR(VLOOKUP(TRIM(C38),[1]!Table_Query_from_BetcoViews[[AlternateID]:[MainSKU]],4,FALSE),C38),6)</f>
        <v>E87296</v>
      </c>
      <c r="F38" s="3" t="str">
        <f>IFERROR(VLOOKUP(TRIM(C38),[1]!Table_Query_from_BetcoViews[[AlternateID]:[ItemDescr2]],5,FALSE),D38)</f>
        <v>Drain Hose Clip</v>
      </c>
      <c r="G38" s="1" t="s">
        <v>151</v>
      </c>
      <c r="H38" s="1" t="s">
        <v>152</v>
      </c>
      <c r="I38" s="1" t="s">
        <v>153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3:L39"/>
  <sheetViews>
    <sheetView tabSelected="1" topLeftCell="A3" workbookViewId="0">
      <selection activeCell="L4" sqref="L4:L39"/>
    </sheetView>
  </sheetViews>
  <sheetFormatPr defaultRowHeight="12.75"/>
  <cols>
    <col min="3" max="3" width="15.85546875" customWidth="1"/>
    <col min="4" max="4" width="21.7109375" customWidth="1"/>
    <col min="9" max="9" width="36.7109375" customWidth="1"/>
  </cols>
  <sheetData>
    <row r="3" spans="2:12" ht="15.75">
      <c r="B3" s="8" t="s">
        <v>217</v>
      </c>
      <c r="C3" s="8" t="s">
        <v>218</v>
      </c>
      <c r="D3" s="8" t="s">
        <v>3</v>
      </c>
      <c r="E3" s="8" t="s">
        <v>219</v>
      </c>
      <c r="G3" s="9" t="s">
        <v>217</v>
      </c>
      <c r="H3" s="9" t="s">
        <v>218</v>
      </c>
      <c r="I3" s="10" t="s">
        <v>3</v>
      </c>
      <c r="J3" s="9" t="s">
        <v>219</v>
      </c>
    </row>
    <row r="4" spans="2:12" ht="15.75">
      <c r="B4">
        <v>1</v>
      </c>
      <c r="C4" t="s">
        <v>154</v>
      </c>
      <c r="D4" t="s">
        <v>6</v>
      </c>
      <c r="E4">
        <v>1</v>
      </c>
      <c r="G4" s="11">
        <v>1</v>
      </c>
      <c r="H4" s="12" t="s">
        <v>154</v>
      </c>
      <c r="I4" s="13" t="s">
        <v>220</v>
      </c>
      <c r="J4" s="11">
        <v>1</v>
      </c>
      <c r="L4" t="str">
        <f>IF(C4=H4,"Y","N")</f>
        <v>Y</v>
      </c>
    </row>
    <row r="5" spans="2:12" ht="15.75">
      <c r="B5">
        <v>1.1000000000000001</v>
      </c>
      <c r="C5" t="s">
        <v>155</v>
      </c>
      <c r="D5" t="s">
        <v>10</v>
      </c>
      <c r="E5">
        <v>1</v>
      </c>
      <c r="G5" s="11">
        <v>1.1000000000000001</v>
      </c>
      <c r="H5" s="12" t="s">
        <v>155</v>
      </c>
      <c r="I5" s="13" t="s">
        <v>221</v>
      </c>
      <c r="J5" s="11">
        <v>1</v>
      </c>
      <c r="L5" t="str">
        <f t="shared" ref="L5:L39" si="0">IF(C5=H5,"Y","N")</f>
        <v>Y</v>
      </c>
    </row>
    <row r="6" spans="2:12" ht="15.75">
      <c r="B6" t="s">
        <v>14</v>
      </c>
      <c r="C6" t="s">
        <v>156</v>
      </c>
      <c r="D6" t="s">
        <v>15</v>
      </c>
      <c r="E6">
        <v>1</v>
      </c>
      <c r="G6" s="11" t="s">
        <v>14</v>
      </c>
      <c r="H6" s="11" t="s">
        <v>222</v>
      </c>
      <c r="I6" s="13" t="s">
        <v>223</v>
      </c>
      <c r="J6" s="11">
        <v>1</v>
      </c>
      <c r="L6" t="str">
        <f t="shared" si="0"/>
        <v>N</v>
      </c>
    </row>
    <row r="7" spans="2:12" ht="15.75">
      <c r="B7" t="s">
        <v>19</v>
      </c>
      <c r="C7" t="s">
        <v>157</v>
      </c>
      <c r="D7" t="s">
        <v>158</v>
      </c>
      <c r="E7">
        <v>1</v>
      </c>
      <c r="G7" s="11" t="s">
        <v>19</v>
      </c>
      <c r="H7" s="11" t="s">
        <v>157</v>
      </c>
      <c r="I7" s="13" t="s">
        <v>158</v>
      </c>
      <c r="J7" s="11">
        <v>1</v>
      </c>
      <c r="L7" t="str">
        <f t="shared" si="0"/>
        <v>Y</v>
      </c>
    </row>
    <row r="8" spans="2:12" ht="15.75">
      <c r="B8" t="s">
        <v>24</v>
      </c>
      <c r="C8" t="s">
        <v>159</v>
      </c>
      <c r="D8" t="s">
        <v>160</v>
      </c>
      <c r="E8">
        <v>1</v>
      </c>
      <c r="G8" s="11" t="s">
        <v>24</v>
      </c>
      <c r="H8" s="11" t="s">
        <v>159</v>
      </c>
      <c r="I8" s="13" t="s">
        <v>160</v>
      </c>
      <c r="J8" s="11">
        <v>1</v>
      </c>
      <c r="L8" t="str">
        <f t="shared" si="0"/>
        <v>Y</v>
      </c>
    </row>
    <row r="9" spans="2:12" ht="15.75">
      <c r="B9" t="s">
        <v>29</v>
      </c>
      <c r="C9" t="s">
        <v>161</v>
      </c>
      <c r="D9" t="s">
        <v>162</v>
      </c>
      <c r="E9">
        <v>1</v>
      </c>
      <c r="G9" s="11" t="s">
        <v>29</v>
      </c>
      <c r="H9" s="11" t="s">
        <v>161</v>
      </c>
      <c r="I9" s="13" t="s">
        <v>162</v>
      </c>
      <c r="J9" s="11">
        <v>1</v>
      </c>
      <c r="L9" t="str">
        <f t="shared" si="0"/>
        <v>Y</v>
      </c>
    </row>
    <row r="10" spans="2:12" ht="15.75">
      <c r="B10" t="s">
        <v>33</v>
      </c>
      <c r="C10" t="s">
        <v>163</v>
      </c>
      <c r="D10" t="s">
        <v>164</v>
      </c>
      <c r="E10">
        <v>1</v>
      </c>
      <c r="G10" s="11" t="s">
        <v>33</v>
      </c>
      <c r="H10" s="11" t="s">
        <v>163</v>
      </c>
      <c r="I10" s="13" t="s">
        <v>164</v>
      </c>
      <c r="J10" s="11">
        <v>1</v>
      </c>
      <c r="L10" t="str">
        <f t="shared" si="0"/>
        <v>Y</v>
      </c>
    </row>
    <row r="11" spans="2:12" ht="15.75">
      <c r="B11" t="s">
        <v>37</v>
      </c>
      <c r="C11" t="s">
        <v>165</v>
      </c>
      <c r="D11" t="s">
        <v>166</v>
      </c>
      <c r="E11">
        <v>1</v>
      </c>
      <c r="G11" s="11" t="s">
        <v>37</v>
      </c>
      <c r="H11" s="11" t="s">
        <v>165</v>
      </c>
      <c r="I11" s="13" t="s">
        <v>166</v>
      </c>
      <c r="J11" s="11">
        <v>1</v>
      </c>
      <c r="L11" t="str">
        <f t="shared" si="0"/>
        <v>Y</v>
      </c>
    </row>
    <row r="12" spans="2:12" ht="15.75">
      <c r="B12" t="s">
        <v>41</v>
      </c>
      <c r="C12" t="s">
        <v>167</v>
      </c>
      <c r="D12" t="s">
        <v>38</v>
      </c>
      <c r="E12">
        <v>1</v>
      </c>
      <c r="G12" s="11" t="s">
        <v>41</v>
      </c>
      <c r="H12" s="12" t="s">
        <v>167</v>
      </c>
      <c r="I12" s="13" t="s">
        <v>38</v>
      </c>
      <c r="J12" s="11">
        <v>1</v>
      </c>
      <c r="L12" t="str">
        <f t="shared" si="0"/>
        <v>Y</v>
      </c>
    </row>
    <row r="13" spans="2:12" ht="15.75">
      <c r="B13" t="s">
        <v>42</v>
      </c>
      <c r="C13" t="s">
        <v>168</v>
      </c>
      <c r="D13" t="s">
        <v>169</v>
      </c>
      <c r="E13">
        <v>1</v>
      </c>
      <c r="G13" s="11" t="s">
        <v>42</v>
      </c>
      <c r="H13" s="11" t="s">
        <v>168</v>
      </c>
      <c r="I13" s="13" t="s">
        <v>169</v>
      </c>
      <c r="J13" s="11">
        <v>1</v>
      </c>
      <c r="L13" t="str">
        <f t="shared" si="0"/>
        <v>Y</v>
      </c>
    </row>
    <row r="14" spans="2:12" ht="15.75">
      <c r="B14" t="s">
        <v>47</v>
      </c>
      <c r="C14" t="s">
        <v>170</v>
      </c>
      <c r="D14" t="s">
        <v>171</v>
      </c>
      <c r="E14">
        <v>4</v>
      </c>
      <c r="G14" s="11" t="s">
        <v>47</v>
      </c>
      <c r="H14" s="11" t="s">
        <v>170</v>
      </c>
      <c r="I14" s="13" t="s">
        <v>171</v>
      </c>
      <c r="J14" s="11">
        <v>4</v>
      </c>
      <c r="L14" t="str">
        <f t="shared" si="0"/>
        <v>Y</v>
      </c>
    </row>
    <row r="15" spans="2:12" ht="15.75">
      <c r="B15" t="s">
        <v>52</v>
      </c>
      <c r="C15" t="s">
        <v>172</v>
      </c>
      <c r="D15" t="s">
        <v>173</v>
      </c>
      <c r="E15">
        <v>2</v>
      </c>
      <c r="G15" s="11" t="s">
        <v>52</v>
      </c>
      <c r="H15" s="11" t="s">
        <v>172</v>
      </c>
      <c r="I15" s="13" t="s">
        <v>173</v>
      </c>
      <c r="J15" s="11">
        <v>2</v>
      </c>
      <c r="L15" t="str">
        <f t="shared" si="0"/>
        <v>Y</v>
      </c>
    </row>
    <row r="16" spans="2:12" ht="15.75">
      <c r="B16" t="s">
        <v>57</v>
      </c>
      <c r="C16" t="s">
        <v>174</v>
      </c>
      <c r="D16" t="s">
        <v>175</v>
      </c>
      <c r="E16">
        <v>2</v>
      </c>
      <c r="G16" s="11" t="s">
        <v>57</v>
      </c>
      <c r="H16" s="11" t="s">
        <v>174</v>
      </c>
      <c r="I16" s="13" t="s">
        <v>175</v>
      </c>
      <c r="J16" s="11">
        <v>2</v>
      </c>
      <c r="L16" t="str">
        <f t="shared" si="0"/>
        <v>Y</v>
      </c>
    </row>
    <row r="17" spans="2:12" ht="15.75">
      <c r="B17" t="s">
        <v>62</v>
      </c>
      <c r="C17" t="s">
        <v>176</v>
      </c>
      <c r="D17" t="s">
        <v>177</v>
      </c>
      <c r="E17">
        <v>2</v>
      </c>
      <c r="G17" s="11" t="s">
        <v>62</v>
      </c>
      <c r="H17" s="11" t="s">
        <v>176</v>
      </c>
      <c r="I17" s="13" t="s">
        <v>177</v>
      </c>
      <c r="J17" s="11">
        <v>2</v>
      </c>
      <c r="L17" t="str">
        <f t="shared" si="0"/>
        <v>Y</v>
      </c>
    </row>
    <row r="18" spans="2:12" ht="15.75">
      <c r="B18" t="s">
        <v>67</v>
      </c>
      <c r="C18" t="s">
        <v>178</v>
      </c>
      <c r="D18" t="s">
        <v>179</v>
      </c>
      <c r="E18">
        <v>2</v>
      </c>
      <c r="G18" s="11" t="s">
        <v>67</v>
      </c>
      <c r="H18" s="11" t="s">
        <v>178</v>
      </c>
      <c r="I18" s="13" t="s">
        <v>179</v>
      </c>
      <c r="J18" s="11">
        <v>2</v>
      </c>
      <c r="L18" t="str">
        <f t="shared" si="0"/>
        <v>Y</v>
      </c>
    </row>
    <row r="19" spans="2:12" ht="15.75">
      <c r="B19" t="s">
        <v>72</v>
      </c>
      <c r="C19" t="s">
        <v>180</v>
      </c>
      <c r="D19" t="s">
        <v>181</v>
      </c>
      <c r="E19">
        <v>2</v>
      </c>
      <c r="G19" s="11" t="s">
        <v>72</v>
      </c>
      <c r="H19" s="11" t="s">
        <v>180</v>
      </c>
      <c r="I19" s="13" t="s">
        <v>181</v>
      </c>
      <c r="J19" s="11">
        <v>2</v>
      </c>
      <c r="L19" t="str">
        <f t="shared" si="0"/>
        <v>Y</v>
      </c>
    </row>
    <row r="20" spans="2:12" ht="15.75">
      <c r="B20" t="s">
        <v>73</v>
      </c>
      <c r="C20" t="s">
        <v>182</v>
      </c>
      <c r="D20" t="s">
        <v>183</v>
      </c>
      <c r="E20">
        <v>2</v>
      </c>
      <c r="G20" s="11" t="s">
        <v>73</v>
      </c>
      <c r="H20" s="11" t="s">
        <v>182</v>
      </c>
      <c r="I20" s="13" t="s">
        <v>183</v>
      </c>
      <c r="J20" s="11">
        <v>2</v>
      </c>
      <c r="L20" t="str">
        <f t="shared" si="0"/>
        <v>Y</v>
      </c>
    </row>
    <row r="21" spans="2:12" ht="15.75">
      <c r="B21" t="s">
        <v>78</v>
      </c>
      <c r="C21" t="s">
        <v>184</v>
      </c>
      <c r="D21" t="s">
        <v>185</v>
      </c>
      <c r="E21">
        <v>1</v>
      </c>
      <c r="G21" s="11" t="s">
        <v>78</v>
      </c>
      <c r="H21" s="11" t="s">
        <v>184</v>
      </c>
      <c r="I21" s="13" t="s">
        <v>185</v>
      </c>
      <c r="J21" s="11">
        <v>1</v>
      </c>
      <c r="L21" t="str">
        <f t="shared" si="0"/>
        <v>Y</v>
      </c>
    </row>
    <row r="22" spans="2:12" ht="15.75">
      <c r="B22" t="s">
        <v>83</v>
      </c>
      <c r="C22" t="s">
        <v>186</v>
      </c>
      <c r="D22" t="s">
        <v>187</v>
      </c>
      <c r="E22">
        <v>2</v>
      </c>
      <c r="G22" s="11" t="s">
        <v>83</v>
      </c>
      <c r="H22" s="11" t="s">
        <v>186</v>
      </c>
      <c r="I22" s="13" t="s">
        <v>187</v>
      </c>
      <c r="J22" s="11">
        <v>2</v>
      </c>
      <c r="L22" t="str">
        <f t="shared" si="0"/>
        <v>Y</v>
      </c>
    </row>
    <row r="23" spans="2:12" ht="15.75">
      <c r="B23">
        <v>1.2</v>
      </c>
      <c r="C23" t="s">
        <v>188</v>
      </c>
      <c r="D23" t="s">
        <v>85</v>
      </c>
      <c r="E23">
        <v>1</v>
      </c>
      <c r="G23" s="11">
        <v>1.2</v>
      </c>
      <c r="H23" s="12" t="s">
        <v>188</v>
      </c>
      <c r="I23" s="13" t="s">
        <v>224</v>
      </c>
      <c r="J23" s="11">
        <v>1</v>
      </c>
      <c r="L23" t="str">
        <f t="shared" si="0"/>
        <v>Y</v>
      </c>
    </row>
    <row r="24" spans="2:12" ht="15.75">
      <c r="B24" t="s">
        <v>89</v>
      </c>
      <c r="C24" t="s">
        <v>189</v>
      </c>
      <c r="D24" t="s">
        <v>190</v>
      </c>
      <c r="E24">
        <v>1</v>
      </c>
      <c r="G24" s="11" t="s">
        <v>89</v>
      </c>
      <c r="H24" s="11" t="s">
        <v>189</v>
      </c>
      <c r="I24" s="13" t="s">
        <v>190</v>
      </c>
      <c r="J24" s="11">
        <v>1</v>
      </c>
      <c r="L24" t="str">
        <f t="shared" si="0"/>
        <v>Y</v>
      </c>
    </row>
    <row r="25" spans="2:12" ht="15.75">
      <c r="B25" t="s">
        <v>94</v>
      </c>
      <c r="C25" t="s">
        <v>191</v>
      </c>
      <c r="D25" t="s">
        <v>192</v>
      </c>
      <c r="E25">
        <v>1</v>
      </c>
      <c r="G25" s="11" t="s">
        <v>94</v>
      </c>
      <c r="H25" s="11" t="s">
        <v>191</v>
      </c>
      <c r="I25" s="13" t="s">
        <v>192</v>
      </c>
      <c r="J25" s="11">
        <v>1</v>
      </c>
      <c r="L25" t="str">
        <f t="shared" si="0"/>
        <v>Y</v>
      </c>
    </row>
    <row r="26" spans="2:12" ht="15.75">
      <c r="B26" t="s">
        <v>99</v>
      </c>
      <c r="C26" t="s">
        <v>193</v>
      </c>
      <c r="D26" t="s">
        <v>194</v>
      </c>
      <c r="E26">
        <v>4</v>
      </c>
      <c r="G26" s="11" t="s">
        <v>99</v>
      </c>
      <c r="H26" s="11" t="s">
        <v>193</v>
      </c>
      <c r="I26" s="13" t="s">
        <v>194</v>
      </c>
      <c r="J26" s="11">
        <v>4</v>
      </c>
      <c r="L26" t="str">
        <f t="shared" si="0"/>
        <v>Y</v>
      </c>
    </row>
    <row r="27" spans="2:12" ht="15.75">
      <c r="B27" t="s">
        <v>103</v>
      </c>
      <c r="C27" t="s">
        <v>195</v>
      </c>
      <c r="D27" t="s">
        <v>196</v>
      </c>
      <c r="E27">
        <v>2</v>
      </c>
      <c r="G27" s="11" t="s">
        <v>103</v>
      </c>
      <c r="H27" s="11" t="s">
        <v>195</v>
      </c>
      <c r="I27" s="13" t="s">
        <v>196</v>
      </c>
      <c r="J27" s="11">
        <v>2</v>
      </c>
      <c r="L27" t="str">
        <f t="shared" si="0"/>
        <v>Y</v>
      </c>
    </row>
    <row r="28" spans="2:12" ht="15.75">
      <c r="B28" t="s">
        <v>108</v>
      </c>
      <c r="C28" t="s">
        <v>197</v>
      </c>
      <c r="D28" t="s">
        <v>198</v>
      </c>
      <c r="E28">
        <v>2</v>
      </c>
      <c r="G28" s="11" t="s">
        <v>108</v>
      </c>
      <c r="H28" s="11" t="s">
        <v>197</v>
      </c>
      <c r="I28" s="13" t="s">
        <v>198</v>
      </c>
      <c r="J28" s="11">
        <v>2</v>
      </c>
      <c r="L28" t="str">
        <f t="shared" si="0"/>
        <v>Y</v>
      </c>
    </row>
    <row r="29" spans="2:12" ht="15.75">
      <c r="B29" t="s">
        <v>113</v>
      </c>
      <c r="C29" t="s">
        <v>199</v>
      </c>
      <c r="D29" t="s">
        <v>200</v>
      </c>
      <c r="E29">
        <v>4</v>
      </c>
      <c r="G29" s="11" t="s">
        <v>113</v>
      </c>
      <c r="H29" s="11" t="s">
        <v>199</v>
      </c>
      <c r="I29" s="13" t="s">
        <v>200</v>
      </c>
      <c r="J29" s="11">
        <v>4</v>
      </c>
      <c r="L29" t="str">
        <f t="shared" si="0"/>
        <v>Y</v>
      </c>
    </row>
    <row r="30" spans="2:12" ht="15.75">
      <c r="B30" t="s">
        <v>114</v>
      </c>
      <c r="C30" t="s">
        <v>201</v>
      </c>
      <c r="D30" t="s">
        <v>202</v>
      </c>
      <c r="E30">
        <v>1</v>
      </c>
      <c r="G30" s="11" t="s">
        <v>114</v>
      </c>
      <c r="H30" s="11" t="s">
        <v>201</v>
      </c>
      <c r="I30" s="13" t="s">
        <v>202</v>
      </c>
      <c r="J30" s="11">
        <v>1</v>
      </c>
      <c r="L30" t="str">
        <f t="shared" si="0"/>
        <v>Y</v>
      </c>
    </row>
    <row r="31" spans="2:12" ht="15.75">
      <c r="B31" t="s">
        <v>119</v>
      </c>
      <c r="C31" t="s">
        <v>203</v>
      </c>
      <c r="D31" t="s">
        <v>204</v>
      </c>
      <c r="E31">
        <v>1</v>
      </c>
      <c r="G31" s="11" t="s">
        <v>119</v>
      </c>
      <c r="H31" s="11" t="s">
        <v>203</v>
      </c>
      <c r="I31" s="13" t="s">
        <v>204</v>
      </c>
      <c r="J31" s="11">
        <v>1</v>
      </c>
      <c r="L31" t="str">
        <f t="shared" si="0"/>
        <v>Y</v>
      </c>
    </row>
    <row r="32" spans="2:12" ht="15.75">
      <c r="B32" t="s">
        <v>124</v>
      </c>
      <c r="C32" t="s">
        <v>205</v>
      </c>
      <c r="D32" t="s">
        <v>206</v>
      </c>
      <c r="E32">
        <v>1</v>
      </c>
      <c r="G32" s="11" t="s">
        <v>124</v>
      </c>
      <c r="H32" s="11" t="s">
        <v>205</v>
      </c>
      <c r="I32" s="13" t="s">
        <v>206</v>
      </c>
      <c r="J32" s="11">
        <v>1</v>
      </c>
      <c r="L32" t="str">
        <f t="shared" si="0"/>
        <v>Y</v>
      </c>
    </row>
    <row r="33" spans="2:12" ht="15.75">
      <c r="B33" t="s">
        <v>129</v>
      </c>
      <c r="C33" t="s">
        <v>207</v>
      </c>
      <c r="D33" t="s">
        <v>158</v>
      </c>
      <c r="E33">
        <v>1</v>
      </c>
      <c r="G33" s="11" t="s">
        <v>129</v>
      </c>
      <c r="H33" s="11" t="s">
        <v>207</v>
      </c>
      <c r="I33" s="13" t="s">
        <v>158</v>
      </c>
      <c r="J33" s="11">
        <v>1</v>
      </c>
      <c r="L33" t="str">
        <f t="shared" si="0"/>
        <v>Y</v>
      </c>
    </row>
    <row r="34" spans="2:12" ht="15.75">
      <c r="B34" t="s">
        <v>130</v>
      </c>
      <c r="C34" t="s">
        <v>208</v>
      </c>
      <c r="D34" t="s">
        <v>209</v>
      </c>
      <c r="E34">
        <v>1</v>
      </c>
      <c r="G34" s="11" t="s">
        <v>130</v>
      </c>
      <c r="H34" s="11" t="s">
        <v>208</v>
      </c>
      <c r="I34" s="13" t="s">
        <v>209</v>
      </c>
      <c r="J34" s="11">
        <v>1</v>
      </c>
      <c r="L34" t="str">
        <f t="shared" si="0"/>
        <v>Y</v>
      </c>
    </row>
    <row r="35" spans="2:12" ht="15.75">
      <c r="B35">
        <v>1.3</v>
      </c>
      <c r="C35" t="s">
        <v>210</v>
      </c>
      <c r="D35" t="s">
        <v>135</v>
      </c>
      <c r="E35">
        <v>1</v>
      </c>
      <c r="G35" s="11">
        <v>1.3</v>
      </c>
      <c r="H35" s="12" t="s">
        <v>210</v>
      </c>
      <c r="I35" s="13" t="s">
        <v>135</v>
      </c>
      <c r="J35" s="11">
        <v>1</v>
      </c>
      <c r="L35" t="str">
        <f t="shared" si="0"/>
        <v>Y</v>
      </c>
    </row>
    <row r="36" spans="2:12" ht="15.75">
      <c r="B36" t="s">
        <v>139</v>
      </c>
      <c r="C36" t="s">
        <v>211</v>
      </c>
      <c r="D36" t="s">
        <v>140</v>
      </c>
      <c r="E36">
        <v>1</v>
      </c>
      <c r="G36" s="11" t="s">
        <v>139</v>
      </c>
      <c r="H36" s="12" t="s">
        <v>211</v>
      </c>
      <c r="I36" s="13" t="s">
        <v>140</v>
      </c>
      <c r="J36" s="11">
        <v>1</v>
      </c>
      <c r="L36" t="str">
        <f t="shared" si="0"/>
        <v>Y</v>
      </c>
    </row>
    <row r="37" spans="2:12" ht="15.75">
      <c r="B37" t="s">
        <v>143</v>
      </c>
      <c r="C37" t="s">
        <v>212</v>
      </c>
      <c r="D37" t="s">
        <v>213</v>
      </c>
      <c r="E37">
        <v>1</v>
      </c>
      <c r="G37" s="11" t="s">
        <v>143</v>
      </c>
      <c r="H37" s="11" t="s">
        <v>212</v>
      </c>
      <c r="I37" s="13" t="s">
        <v>213</v>
      </c>
      <c r="J37" s="11">
        <v>1</v>
      </c>
      <c r="L37" t="str">
        <f t="shared" si="0"/>
        <v>Y</v>
      </c>
    </row>
    <row r="38" spans="2:12" ht="15.75">
      <c r="B38" t="s">
        <v>148</v>
      </c>
      <c r="C38" t="s">
        <v>214</v>
      </c>
      <c r="D38" t="s">
        <v>48</v>
      </c>
      <c r="E38">
        <v>2</v>
      </c>
      <c r="G38" s="11" t="s">
        <v>148</v>
      </c>
      <c r="H38" s="12" t="s">
        <v>214</v>
      </c>
      <c r="I38" s="13" t="s">
        <v>48</v>
      </c>
      <c r="J38" s="11">
        <v>2</v>
      </c>
      <c r="L38" t="str">
        <f t="shared" si="0"/>
        <v>Y</v>
      </c>
    </row>
    <row r="39" spans="2:12" ht="15.75">
      <c r="B39" t="s">
        <v>149</v>
      </c>
      <c r="C39" t="s">
        <v>215</v>
      </c>
      <c r="D39" t="s">
        <v>216</v>
      </c>
      <c r="E39">
        <v>1</v>
      </c>
      <c r="G39" s="11" t="s">
        <v>149</v>
      </c>
      <c r="H39" s="11" t="s">
        <v>215</v>
      </c>
      <c r="I39" s="13" t="s">
        <v>216</v>
      </c>
      <c r="J39" s="11">
        <v>1</v>
      </c>
      <c r="L39" t="str">
        <f t="shared" si="0"/>
        <v>Y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9824719-19A2-43A9-9539-2DF456C23D2B}"/>
</file>

<file path=customXml/itemProps2.xml><?xml version="1.0" encoding="utf-8"?>
<ds:datastoreItem xmlns:ds="http://schemas.openxmlformats.org/officeDocument/2006/customXml" ds:itemID="{6C558FDC-61EA-4082-AF2E-69C499052859}"/>
</file>

<file path=customXml/itemProps3.xml><?xml version="1.0" encoding="utf-8"?>
<ds:datastoreItem xmlns:ds="http://schemas.openxmlformats.org/officeDocument/2006/customXml" ds:itemID="{39A681A5-BFDB-43E4-99C3-71D7D771FDD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Crewman AS20B Parts Manual a 20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2010-08-31T19:32:38Z</dcterms:created>
  <dcterms:modified xsi:type="dcterms:W3CDTF">2010-08-31T19:40:26Z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